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Калкулация общо_ пример" sheetId="1" r:id="rId1"/>
    <sheet name="Калкулация по възли_ пример" sheetId="2" r:id="rId2"/>
  </sheets>
  <definedNames>
    <definedName name="TABLE_17">#REF!</definedName>
    <definedName name="TABLE_2_17">#REF!</definedName>
    <definedName name="TABLE_3_17">#REF!</definedName>
    <definedName name="TABLE_4_17">#REF!</definedName>
    <definedName name="TABLE_5_17">#REF!</definedName>
    <definedName name="TABLE_6_17">#REF!</definedName>
  </definedNames>
  <calcPr fullCalcOnLoad="1"/>
</workbook>
</file>

<file path=xl/sharedStrings.xml><?xml version="1.0" encoding="utf-8"?>
<sst xmlns="http://schemas.openxmlformats.org/spreadsheetml/2006/main" count="157" uniqueCount="44">
  <si>
    <t>Калкулация общо</t>
  </si>
  <si>
    <t>Изделие</t>
  </si>
  <si>
    <t>Количество</t>
  </si>
  <si>
    <t>Цена</t>
  </si>
  <si>
    <t>Общо</t>
  </si>
  <si>
    <t>Доставка и монтаж</t>
  </si>
  <si>
    <t>Общо с Доставка и монтаж</t>
  </si>
  <si>
    <t>ДДС</t>
  </si>
  <si>
    <t>Общо с ДДС</t>
  </si>
  <si>
    <t>Калкулация по възли</t>
  </si>
  <si>
    <t>Включени в справката проекти</t>
  </si>
  <si>
    <t>primer</t>
  </si>
  <si>
    <t xml:space="preserve">Изделие: </t>
  </si>
  <si>
    <t>Tsprimer_6155, 100 / 70 / 30</t>
  </si>
  <si>
    <t>I. МАТЕРИАЛИ</t>
  </si>
  <si>
    <t>Име на материала</t>
  </si>
  <si>
    <t>Брой елементи/детайли</t>
  </si>
  <si>
    <t>Мярка</t>
  </si>
  <si>
    <t>Отпадък</t>
  </si>
  <si>
    <t>Общо количество</t>
  </si>
  <si>
    <t>Обща сума</t>
  </si>
  <si>
    <t>pdch 18mm bejavo</t>
  </si>
  <si>
    <t>кв.м.</t>
  </si>
  <si>
    <t>kant 0. 4mm</t>
  </si>
  <si>
    <t>л.м.</t>
  </si>
  <si>
    <t>wodach 25 cm</t>
  </si>
  <si>
    <t>броя</t>
  </si>
  <si>
    <t>II. ДСР</t>
  </si>
  <si>
    <t>III. ТРУД</t>
  </si>
  <si>
    <t>Допълнителни разходи</t>
  </si>
  <si>
    <t>Услуги</t>
  </si>
  <si>
    <t>Монтаж</t>
  </si>
  <si>
    <t>IV. ОБЩО /I+II+III/</t>
  </si>
  <si>
    <t>V. ПЕЧАЛБА</t>
  </si>
  <si>
    <t>VI. ЦЕНА БЕЗ ДДС</t>
  </si>
  <si>
    <t>D7primeri_7132, 49.6 / 19 / 2</t>
  </si>
  <si>
    <t>pdch venge 18mm</t>
  </si>
  <si>
    <t>kant 2mm</t>
  </si>
  <si>
    <t>Услуга 1</t>
  </si>
  <si>
    <t>D7primer_8133, 49.6 / 19 / 2</t>
  </si>
  <si>
    <t>D7primer_9133, 49.6 / 19 / 2</t>
  </si>
  <si>
    <t>D7primer_11157, 99.6 / 57.8 / 2</t>
  </si>
  <si>
    <t>dryzhka2_913_h, 18.90 / 2.60 / 3.20</t>
  </si>
  <si>
    <t>dryvka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</si>
</sst>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.00"/>
  </numFmts>
  <fonts count="7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hair">
        <color indexed="59"/>
      </left>
      <right>
        <color indexed="63"/>
      </right>
      <top style="hair">
        <color indexed="59"/>
      </top>
      <bottom>
        <color indexed="63"/>
      </bottom>
    </border>
    <border>
      <left>
        <color indexed="63"/>
      </left>
      <right>
        <color indexed="63"/>
      </right>
      <top style="hair">
        <color indexed="59"/>
      </top>
      <bottom>
        <color indexed="63"/>
      </bottom>
    </border>
    <border>
      <left>
        <color indexed="63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>
        <color indexed="63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9"/>
      </left>
      <right style="hair">
        <color indexed="59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9"/>
      </right>
      <top>
        <color indexed="63"/>
      </top>
      <bottom>
        <color indexed="63"/>
      </bottom>
    </border>
    <border>
      <left style="hair">
        <color indexed="54"/>
      </left>
      <right>
        <color indexed="63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54"/>
      </top>
      <bottom>
        <color indexed="63"/>
      </bottom>
    </border>
    <border>
      <left>
        <color indexed="63"/>
      </left>
      <right style="hair">
        <color indexed="54"/>
      </right>
      <top style="hair">
        <color indexed="54"/>
      </top>
      <bottom>
        <color indexed="63"/>
      </bottom>
    </border>
    <border>
      <left style="hair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4"/>
      </right>
      <top>
        <color indexed="63"/>
      </top>
      <bottom>
        <color indexed="63"/>
      </bottom>
    </border>
    <border>
      <left style="hair">
        <color indexed="54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 style="hair">
        <color indexed="54"/>
      </right>
      <top>
        <color indexed="63"/>
      </top>
      <bottom style="hair">
        <color indexed="5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3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2" fillId="0" borderId="2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6" xfId="0" applyNumberFormat="1" applyFont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26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26" xfId="0" applyNumberFormat="1" applyBorder="1" applyAlignment="1">
      <alignment/>
    </xf>
    <xf numFmtId="2" fontId="3" fillId="0" borderId="26" xfId="0" applyNumberFormat="1" applyFont="1" applyBorder="1" applyAlignment="1">
      <alignment/>
    </xf>
    <xf numFmtId="0" fontId="3" fillId="3" borderId="0" xfId="0" applyFont="1" applyFill="1" applyAlignment="1">
      <alignment/>
    </xf>
    <xf numFmtId="0" fontId="3" fillId="3" borderId="25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NumberFormat="1" applyAlignment="1">
      <alignment/>
    </xf>
    <xf numFmtId="0" fontId="0" fillId="3" borderId="25" xfId="0" applyFill="1" applyBorder="1" applyAlignment="1">
      <alignment/>
    </xf>
    <xf numFmtId="0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0" borderId="2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2" fontId="0" fillId="0" borderId="31" xfId="0" applyNumberFormat="1" applyBorder="1" applyAlignment="1">
      <alignment/>
    </xf>
    <xf numFmtId="2" fontId="3" fillId="0" borderId="31" xfId="0" applyNumberFormat="1" applyFont="1" applyBorder="1" applyAlignment="1">
      <alignment/>
    </xf>
    <xf numFmtId="0" fontId="3" fillId="3" borderId="30" xfId="0" applyFont="1" applyFill="1" applyBorder="1" applyAlignment="1">
      <alignment/>
    </xf>
    <xf numFmtId="0" fontId="0" fillId="3" borderId="30" xfId="0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2" fontId="3" fillId="0" borderId="3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47.140625" style="0" customWidth="1"/>
    <col min="2" max="4" width="0" style="0" hidden="1" customWidth="1"/>
    <col min="5" max="5" width="14.28125" style="0" customWidth="1"/>
    <col min="6" max="6" width="31.57421875" style="0" customWidth="1"/>
    <col min="7" max="7" width="8.28125" style="0" customWidth="1"/>
  </cols>
  <sheetData>
    <row r="1" spans="1:7" s="4" customFormat="1" ht="25.5" customHeight="1">
      <c r="A1" s="1" t="s">
        <v>0</v>
      </c>
      <c r="B1" s="2"/>
      <c r="C1" s="2"/>
      <c r="D1" s="2"/>
      <c r="E1" s="2"/>
      <c r="F1" s="2"/>
      <c r="G1" s="3"/>
    </row>
    <row r="2" spans="1:7" s="4" customFormat="1" ht="25.5" customHeight="1">
      <c r="A2" s="5"/>
      <c r="B2" s="6"/>
      <c r="C2" s="6"/>
      <c r="D2" s="6"/>
      <c r="E2" s="6"/>
      <c r="F2" s="6"/>
      <c r="G2" s="7"/>
    </row>
    <row r="3" spans="1:7" s="10" customFormat="1" ht="15.75">
      <c r="A3" s="8" t="s">
        <v>1</v>
      </c>
      <c r="B3" s="9"/>
      <c r="C3" s="9"/>
      <c r="D3" s="9"/>
      <c r="E3" s="8" t="s">
        <v>2</v>
      </c>
      <c r="F3" s="8" t="s">
        <v>3</v>
      </c>
      <c r="G3" s="8" t="s">
        <v>4</v>
      </c>
    </row>
    <row r="4" spans="1:7" ht="14.25">
      <c r="A4" s="11" t="str">
        <f>'Калкулация по възли_ пример'!B6</f>
        <v>Tsprimer_6155, 100 / 70 / 30</v>
      </c>
      <c r="B4" s="12"/>
      <c r="C4" s="12"/>
      <c r="D4" s="12"/>
      <c r="E4" s="11">
        <v>1</v>
      </c>
      <c r="F4" s="13">
        <f>'Калкулация по възли_ пример'!H31</f>
        <v>103.35822799999997</v>
      </c>
      <c r="G4" s="14">
        <f>E4*F4</f>
        <v>103.35822799999997</v>
      </c>
    </row>
    <row r="5" spans="1:7" ht="14.25">
      <c r="A5" s="15"/>
      <c r="B5" s="16"/>
      <c r="C5" s="16"/>
      <c r="D5" s="16"/>
      <c r="E5" s="15"/>
      <c r="F5" s="17"/>
      <c r="G5" s="15"/>
    </row>
    <row r="6" spans="1:7" ht="14.25">
      <c r="A6" s="15" t="str">
        <f>'Калкулация по възли_ пример'!B35</f>
        <v>D7primeri_7132, 49.6 / 19 / 2</v>
      </c>
      <c r="B6" s="16"/>
      <c r="C6" s="16"/>
      <c r="D6" s="16"/>
      <c r="E6" s="15">
        <v>1</v>
      </c>
      <c r="F6" s="18">
        <f>'Калкулация по възли_ пример'!H59</f>
        <v>9.729402500000003</v>
      </c>
      <c r="G6" s="19">
        <f>E6*F6</f>
        <v>9.729402500000003</v>
      </c>
    </row>
    <row r="7" spans="1:7" ht="14.25">
      <c r="A7" s="15"/>
      <c r="B7" s="16"/>
      <c r="C7" s="16"/>
      <c r="D7" s="16"/>
      <c r="E7" s="15"/>
      <c r="F7" s="17"/>
      <c r="G7" s="15"/>
    </row>
    <row r="8" spans="1:7" ht="14.25">
      <c r="A8" s="15" t="str">
        <f>'Калкулация по възли_ пример'!B63</f>
        <v>D7primer_8133, 49.6 / 19 / 2</v>
      </c>
      <c r="B8" s="16"/>
      <c r="C8" s="16"/>
      <c r="D8" s="16"/>
      <c r="E8" s="15">
        <v>1</v>
      </c>
      <c r="F8" s="18">
        <f>'Калкулация по възли_ пример'!H87</f>
        <v>9.729402500000003</v>
      </c>
      <c r="G8" s="19">
        <f>E8*F8</f>
        <v>9.729402500000003</v>
      </c>
    </row>
    <row r="9" spans="1:7" ht="14.25">
      <c r="A9" s="15"/>
      <c r="B9" s="16"/>
      <c r="C9" s="16"/>
      <c r="D9" s="16"/>
      <c r="E9" s="15"/>
      <c r="F9" s="17"/>
      <c r="G9" s="15"/>
    </row>
    <row r="10" spans="1:7" ht="14.25">
      <c r="A10" s="15" t="str">
        <f>'Калкулация по възли_ пример'!B91</f>
        <v>D7primer_9133, 49.6 / 19 / 2</v>
      </c>
      <c r="B10" s="16"/>
      <c r="C10" s="16"/>
      <c r="D10" s="16"/>
      <c r="E10" s="15">
        <v>1</v>
      </c>
      <c r="F10" s="18">
        <f>'Калкулация по възли_ пример'!H115</f>
        <v>9.729402500000003</v>
      </c>
      <c r="G10" s="19">
        <f>E10*F10</f>
        <v>9.729402500000003</v>
      </c>
    </row>
    <row r="11" spans="1:7" ht="14.25">
      <c r="A11" s="15"/>
      <c r="B11" s="16"/>
      <c r="C11" s="16"/>
      <c r="D11" s="16"/>
      <c r="E11" s="15"/>
      <c r="F11" s="17"/>
      <c r="G11" s="15"/>
    </row>
    <row r="12" spans="1:7" ht="14.25">
      <c r="A12" s="15" t="str">
        <f>'Калкулация по възли_ пример'!B119</f>
        <v>D7primer_11157, 99.6 / 57.8 / 2</v>
      </c>
      <c r="B12" s="16"/>
      <c r="C12" s="16"/>
      <c r="D12" s="16"/>
      <c r="E12" s="15">
        <v>1</v>
      </c>
      <c r="F12" s="18">
        <f>'Калкулация по възли_ пример'!H143</f>
        <v>46.892515</v>
      </c>
      <c r="G12" s="19">
        <f>E12*F12</f>
        <v>46.892515</v>
      </c>
    </row>
    <row r="13" spans="1:7" ht="14.25">
      <c r="A13" s="15"/>
      <c r="B13" s="16"/>
      <c r="C13" s="16"/>
      <c r="D13" s="16"/>
      <c r="E13" s="15"/>
      <c r="F13" s="17"/>
      <c r="G13" s="15"/>
    </row>
    <row r="14" spans="1:7" ht="14.25">
      <c r="A14" s="15" t="str">
        <f>'Калкулация по възли_ пример'!B147</f>
        <v>dryzhka2_913_h, 18.90 / 2.60 / 3.20</v>
      </c>
      <c r="B14" s="16"/>
      <c r="C14" s="16"/>
      <c r="D14" s="16"/>
      <c r="E14" s="20">
        <f>'Калкулация по възли_ пример'!B152</f>
        <v>4</v>
      </c>
      <c r="F14" s="21">
        <f>'Калкулация по възли_ пример'!E152</f>
        <v>2</v>
      </c>
      <c r="G14" s="19">
        <f>E14*F14</f>
        <v>8</v>
      </c>
    </row>
    <row r="15" spans="1:7" ht="14.25">
      <c r="A15" s="15"/>
      <c r="B15" s="16"/>
      <c r="C15" s="16"/>
      <c r="D15" s="16"/>
      <c r="E15" s="15"/>
      <c r="F15" s="17"/>
      <c r="G15" s="15"/>
    </row>
    <row r="16" spans="1:7" ht="14.25">
      <c r="A16" s="22"/>
      <c r="B16" s="23"/>
      <c r="C16" s="23"/>
      <c r="D16" s="23"/>
      <c r="E16" s="22"/>
      <c r="F16" s="24"/>
      <c r="G16" s="22"/>
    </row>
    <row r="17" spans="1:7" s="29" customFormat="1" ht="15.75">
      <c r="A17" s="25"/>
      <c r="B17" s="25"/>
      <c r="C17" s="25"/>
      <c r="D17" s="25"/>
      <c r="E17" s="26"/>
      <c r="F17" s="27" t="s">
        <v>4</v>
      </c>
      <c r="G17" s="28">
        <f>SUM(G4:G16)</f>
        <v>187.43895049999998</v>
      </c>
    </row>
    <row r="18" spans="1:7" ht="12.75">
      <c r="A18" s="30"/>
      <c r="B18" s="30"/>
      <c r="C18" s="30"/>
      <c r="D18" s="30"/>
      <c r="E18" s="31"/>
      <c r="F18" s="32"/>
      <c r="G18" s="33"/>
    </row>
    <row r="19" spans="1:7" s="29" customFormat="1" ht="15.75">
      <c r="A19" s="34"/>
      <c r="F19" s="35" t="s">
        <v>5</v>
      </c>
      <c r="G19" s="36">
        <v>15</v>
      </c>
    </row>
    <row r="20" spans="1:7" ht="12.75">
      <c r="A20" s="37"/>
      <c r="F20" s="38"/>
      <c r="G20" s="39"/>
    </row>
    <row r="21" spans="1:7" s="29" customFormat="1" ht="15.75">
      <c r="A21" s="34"/>
      <c r="F21" s="35" t="s">
        <v>6</v>
      </c>
      <c r="G21" s="40">
        <f>G17+G19</f>
        <v>202.43895049999998</v>
      </c>
    </row>
    <row r="22" spans="1:7" ht="12.75">
      <c r="A22" s="37"/>
      <c r="F22" s="38"/>
      <c r="G22" s="39"/>
    </row>
    <row r="23" spans="1:7" s="29" customFormat="1" ht="15.75">
      <c r="A23" s="34"/>
      <c r="F23" s="35" t="s">
        <v>7</v>
      </c>
      <c r="G23" s="40">
        <f>(G21*20)/100</f>
        <v>40.48779009999999</v>
      </c>
    </row>
    <row r="24" spans="1:7" ht="12.75">
      <c r="A24" s="37"/>
      <c r="F24" s="38"/>
      <c r="G24" s="39"/>
    </row>
    <row r="25" spans="1:7" ht="12.75">
      <c r="A25" s="37"/>
      <c r="F25" s="41"/>
      <c r="G25" s="42"/>
    </row>
    <row r="26" spans="1:7" s="29" customFormat="1" ht="15.75">
      <c r="A26" s="43"/>
      <c r="B26" s="44"/>
      <c r="C26" s="44"/>
      <c r="D26" s="44"/>
      <c r="E26" s="44"/>
      <c r="F26" s="45" t="s">
        <v>8</v>
      </c>
      <c r="G26" s="46">
        <f>G21+G23</f>
        <v>242.92674059999996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workbookViewId="0" topLeftCell="A103">
      <selection activeCell="B126" sqref="B126"/>
    </sheetView>
  </sheetViews>
  <sheetFormatPr defaultColWidth="9.140625" defaultRowHeight="12.75"/>
  <cols>
    <col min="1" max="1" width="21.140625" style="0" customWidth="1"/>
    <col min="2" max="2" width="52.421875" style="0" customWidth="1"/>
    <col min="3" max="3" width="12.00390625" style="0" customWidth="1"/>
    <col min="4" max="4" width="7.00390625" style="0" customWidth="1"/>
    <col min="5" max="5" width="5.8515625" style="0" customWidth="1"/>
    <col min="7" max="7" width="17.8515625" style="0" customWidth="1"/>
    <col min="8" max="8" width="11.140625" style="0" customWidth="1"/>
  </cols>
  <sheetData>
    <row r="1" spans="1:8" s="50" customFormat="1" ht="25.5" customHeight="1">
      <c r="A1" s="47" t="s">
        <v>9</v>
      </c>
      <c r="B1" s="48"/>
      <c r="C1" s="48"/>
      <c r="D1" s="48"/>
      <c r="E1" s="48"/>
      <c r="F1" s="48"/>
      <c r="G1" s="48"/>
      <c r="H1" s="49"/>
    </row>
    <row r="2" spans="1:8" ht="12.75">
      <c r="A2" s="32"/>
      <c r="B2" s="51"/>
      <c r="C2" s="51"/>
      <c r="D2" s="51"/>
      <c r="E2" s="51"/>
      <c r="F2" s="51"/>
      <c r="G2" s="51"/>
      <c r="H2" s="33"/>
    </row>
    <row r="3" spans="1:8" s="10" customFormat="1" ht="12.75">
      <c r="A3" s="52" t="s">
        <v>10</v>
      </c>
      <c r="B3" s="53"/>
      <c r="C3" s="53"/>
      <c r="D3" s="53"/>
      <c r="E3" s="53"/>
      <c r="F3" s="53"/>
      <c r="G3" s="53"/>
      <c r="H3" s="54"/>
    </row>
    <row r="4" spans="1:8" ht="12.75">
      <c r="A4" s="55" t="s">
        <v>11</v>
      </c>
      <c r="H4" s="56"/>
    </row>
    <row r="5" spans="1:8" ht="12.75">
      <c r="A5" s="32"/>
      <c r="B5" s="51"/>
      <c r="C5" s="51"/>
      <c r="D5" s="51"/>
      <c r="E5" s="51"/>
      <c r="F5" s="51"/>
      <c r="G5" s="51"/>
      <c r="H5" s="33"/>
    </row>
    <row r="6" spans="1:8" s="29" customFormat="1" ht="15.75">
      <c r="A6" s="27" t="s">
        <v>12</v>
      </c>
      <c r="B6" s="57" t="s">
        <v>13</v>
      </c>
      <c r="C6" s="57"/>
      <c r="D6" s="57"/>
      <c r="E6" s="57"/>
      <c r="F6" s="57"/>
      <c r="G6" s="57"/>
      <c r="H6" s="58"/>
    </row>
    <row r="7" spans="1:8" ht="12.75">
      <c r="A7" s="55"/>
      <c r="H7" s="56"/>
    </row>
    <row r="8" spans="1:8" s="10" customFormat="1" ht="12.75">
      <c r="A8" s="59" t="s">
        <v>14</v>
      </c>
      <c r="H8" s="60"/>
    </row>
    <row r="9" spans="1:8" ht="12.75">
      <c r="A9" s="55"/>
      <c r="H9" s="56"/>
    </row>
    <row r="10" spans="1:8" s="10" customFormat="1" ht="12.75">
      <c r="A10" s="61" t="s">
        <v>15</v>
      </c>
      <c r="B10" s="62" t="s">
        <v>16</v>
      </c>
      <c r="C10" s="62" t="s">
        <v>2</v>
      </c>
      <c r="D10" s="62" t="s">
        <v>17</v>
      </c>
      <c r="E10" s="62" t="s">
        <v>3</v>
      </c>
      <c r="F10" s="62" t="s">
        <v>18</v>
      </c>
      <c r="G10" s="62" t="s">
        <v>19</v>
      </c>
      <c r="H10" s="63" t="s">
        <v>20</v>
      </c>
    </row>
    <row r="11" spans="1:8" ht="12.75">
      <c r="A11" s="55" t="s">
        <v>21</v>
      </c>
      <c r="B11">
        <v>23</v>
      </c>
      <c r="C11" s="64">
        <v>2.7893</v>
      </c>
      <c r="D11" t="s">
        <v>22</v>
      </c>
      <c r="E11">
        <v>12</v>
      </c>
      <c r="F11" s="64"/>
      <c r="G11" s="64">
        <f>C11+F11</f>
        <v>2.7893</v>
      </c>
      <c r="H11" s="65">
        <f>E11*G11</f>
        <v>33.471599999999995</v>
      </c>
    </row>
    <row r="12" spans="1:8" ht="12.75">
      <c r="A12" s="55" t="s">
        <v>23</v>
      </c>
      <c r="B12">
        <v>34</v>
      </c>
      <c r="C12" s="64">
        <v>10.953</v>
      </c>
      <c r="D12" t="s">
        <v>24</v>
      </c>
      <c r="E12">
        <v>1.2</v>
      </c>
      <c r="F12" s="64"/>
      <c r="G12" s="64">
        <f>C12+F12</f>
        <v>10.953</v>
      </c>
      <c r="H12" s="65">
        <f>E12*G12</f>
        <v>13.1436</v>
      </c>
    </row>
    <row r="13" spans="1:8" ht="12.75">
      <c r="A13" s="55" t="s">
        <v>25</v>
      </c>
      <c r="B13">
        <v>3</v>
      </c>
      <c r="C13" s="64">
        <v>3</v>
      </c>
      <c r="D13" t="s">
        <v>26</v>
      </c>
      <c r="E13">
        <v>6</v>
      </c>
      <c r="F13" s="64">
        <v>0</v>
      </c>
      <c r="G13" s="64">
        <f>C13+F13</f>
        <v>3</v>
      </c>
      <c r="H13" s="65">
        <f>E13*G13</f>
        <v>18</v>
      </c>
    </row>
    <row r="14" spans="1:8" ht="12.75">
      <c r="A14" s="55"/>
      <c r="H14" s="56"/>
    </row>
    <row r="15" spans="1:8" s="10" customFormat="1" ht="12.75">
      <c r="A15" s="59" t="s">
        <v>4</v>
      </c>
      <c r="H15" s="66">
        <f>SUM(H11:H14)</f>
        <v>64.61519999999999</v>
      </c>
    </row>
    <row r="16" spans="1:8" ht="12.75">
      <c r="A16" s="55"/>
      <c r="H16" s="56"/>
    </row>
    <row r="17" spans="1:8" s="10" customFormat="1" ht="12.75">
      <c r="A17" s="59" t="s">
        <v>27</v>
      </c>
      <c r="G17" s="10">
        <v>10</v>
      </c>
      <c r="H17" s="66">
        <f>H15*G17/100</f>
        <v>6.461519999999998</v>
      </c>
    </row>
    <row r="18" spans="1:8" ht="12.75">
      <c r="A18" s="55"/>
      <c r="H18" s="56"/>
    </row>
    <row r="19" spans="1:8" s="10" customFormat="1" ht="12.75">
      <c r="A19" s="59" t="s">
        <v>28</v>
      </c>
      <c r="F19" s="67">
        <v>2</v>
      </c>
      <c r="G19" s="67">
        <v>4</v>
      </c>
      <c r="H19" s="66">
        <f>F19*G19</f>
        <v>8</v>
      </c>
    </row>
    <row r="20" spans="1:8" s="10" customFormat="1" ht="12.75">
      <c r="A20" s="59" t="s">
        <v>29</v>
      </c>
      <c r="G20" s="10">
        <v>10</v>
      </c>
      <c r="H20" s="66">
        <f>(H19)*G20/100</f>
        <v>0.8</v>
      </c>
    </row>
    <row r="21" spans="1:8" ht="12.75">
      <c r="A21" s="55"/>
      <c r="H21" s="56"/>
    </row>
    <row r="22" spans="1:8" s="10" customFormat="1" ht="12.75">
      <c r="A22" s="59" t="s">
        <v>30</v>
      </c>
      <c r="H22" s="60"/>
    </row>
    <row r="23" spans="1:8" ht="12.75">
      <c r="A23" s="68" t="s">
        <v>31</v>
      </c>
      <c r="B23" s="69"/>
      <c r="C23" s="69">
        <v>1</v>
      </c>
      <c r="D23" s="69"/>
      <c r="E23" s="69">
        <v>10</v>
      </c>
      <c r="F23" s="69"/>
      <c r="G23" s="70">
        <f>C23+F23</f>
        <v>1</v>
      </c>
      <c r="H23" s="65">
        <f>E23*G23</f>
        <v>10</v>
      </c>
    </row>
    <row r="24" spans="1:8" ht="12.75">
      <c r="A24" s="71"/>
      <c r="B24" s="69"/>
      <c r="C24" s="72"/>
      <c r="D24" s="69"/>
      <c r="E24" s="69"/>
      <c r="F24" s="69"/>
      <c r="G24" s="70">
        <f>C24+F24</f>
        <v>0</v>
      </c>
      <c r="H24" s="65">
        <f>E24*G24</f>
        <v>0</v>
      </c>
    </row>
    <row r="25" spans="1:8" ht="12.75">
      <c r="A25" s="71"/>
      <c r="B25" s="69"/>
      <c r="C25" s="73"/>
      <c r="D25" s="69"/>
      <c r="E25" s="69"/>
      <c r="F25" s="69"/>
      <c r="G25" s="70">
        <f>C25+F25</f>
        <v>0</v>
      </c>
      <c r="H25" s="65">
        <f>E25*G25</f>
        <v>0</v>
      </c>
    </row>
    <row r="26" spans="1:8" ht="12.75">
      <c r="A26" s="55"/>
      <c r="H26" s="56"/>
    </row>
    <row r="27" spans="1:8" s="10" customFormat="1" ht="12.75">
      <c r="A27" s="59" t="s">
        <v>32</v>
      </c>
      <c r="H27" s="66">
        <f>H15+H17+H19+H20+H23+H24+H25</f>
        <v>89.87671999999998</v>
      </c>
    </row>
    <row r="28" spans="1:8" ht="12.75">
      <c r="A28" s="55"/>
      <c r="H28" s="56"/>
    </row>
    <row r="29" spans="1:8" s="10" customFormat="1" ht="12.75">
      <c r="A29" s="59" t="s">
        <v>33</v>
      </c>
      <c r="G29" s="10">
        <v>15</v>
      </c>
      <c r="H29" s="66">
        <f>H27*G29/100</f>
        <v>13.481507999999996</v>
      </c>
    </row>
    <row r="30" spans="1:8" ht="12.75">
      <c r="A30" s="55"/>
      <c r="H30" s="56"/>
    </row>
    <row r="31" spans="1:8" s="10" customFormat="1" ht="12.75">
      <c r="A31" s="59" t="s">
        <v>34</v>
      </c>
      <c r="H31" s="66">
        <f>H27+H29</f>
        <v>103.35822799999997</v>
      </c>
    </row>
    <row r="32" spans="1:8" ht="12.75">
      <c r="A32" s="32"/>
      <c r="B32" s="51"/>
      <c r="C32" s="51"/>
      <c r="D32" s="51"/>
      <c r="E32" s="51"/>
      <c r="F32" s="51"/>
      <c r="G32" s="51"/>
      <c r="H32" s="33"/>
    </row>
    <row r="33" spans="1:8" ht="12.75">
      <c r="A33" s="41"/>
      <c r="B33" s="74"/>
      <c r="C33" s="74"/>
      <c r="D33" s="74"/>
      <c r="E33" s="74"/>
      <c r="F33" s="74"/>
      <c r="G33" s="74"/>
      <c r="H33" s="42"/>
    </row>
    <row r="34" spans="1:8" ht="12.75">
      <c r="A34" s="55"/>
      <c r="H34" s="56"/>
    </row>
    <row r="35" spans="1:8" s="29" customFormat="1" ht="15.75">
      <c r="A35" s="75" t="s">
        <v>12</v>
      </c>
      <c r="B35" s="29" t="s">
        <v>35</v>
      </c>
      <c r="H35" s="76"/>
    </row>
    <row r="36" spans="1:8" ht="12.75">
      <c r="A36" s="55"/>
      <c r="H36" s="56"/>
    </row>
    <row r="37" spans="1:8" s="10" customFormat="1" ht="12.75">
      <c r="A37" s="59" t="s">
        <v>14</v>
      </c>
      <c r="H37" s="60"/>
    </row>
    <row r="38" spans="1:8" ht="12.75">
      <c r="A38" s="55"/>
      <c r="H38" s="56"/>
    </row>
    <row r="39" spans="1:8" s="10" customFormat="1" ht="12.75">
      <c r="A39" s="61" t="s">
        <v>15</v>
      </c>
      <c r="B39" s="62" t="s">
        <v>16</v>
      </c>
      <c r="C39" s="62" t="s">
        <v>2</v>
      </c>
      <c r="D39" s="62" t="s">
        <v>17</v>
      </c>
      <c r="E39" s="62" t="s">
        <v>3</v>
      </c>
      <c r="F39" s="62" t="s">
        <v>18</v>
      </c>
      <c r="G39" s="62" t="s">
        <v>19</v>
      </c>
      <c r="H39" s="63" t="s">
        <v>20</v>
      </c>
    </row>
    <row r="40" spans="1:8" ht="12.75">
      <c r="A40" s="55" t="s">
        <v>36</v>
      </c>
      <c r="B40">
        <v>1</v>
      </c>
      <c r="C40" s="64">
        <v>0.0915</v>
      </c>
      <c r="D40" t="s">
        <v>22</v>
      </c>
      <c r="E40">
        <v>15</v>
      </c>
      <c r="F40" s="64"/>
      <c r="G40" s="64">
        <f>C40+F40</f>
        <v>0.0915</v>
      </c>
      <c r="H40" s="65">
        <f>E40*G40</f>
        <v>1.3725</v>
      </c>
    </row>
    <row r="41" spans="1:8" ht="12.75">
      <c r="A41" s="55" t="s">
        <v>37</v>
      </c>
      <c r="B41">
        <v>4</v>
      </c>
      <c r="C41" s="64">
        <v>1.364</v>
      </c>
      <c r="D41" t="s">
        <v>24</v>
      </c>
      <c r="E41">
        <v>1.5</v>
      </c>
      <c r="F41" s="64"/>
      <c r="G41" s="64">
        <f>C41+F41</f>
        <v>1.364</v>
      </c>
      <c r="H41" s="65">
        <f>E41*G41</f>
        <v>2.0460000000000003</v>
      </c>
    </row>
    <row r="42" spans="1:8" ht="12.75">
      <c r="A42" s="55"/>
      <c r="H42" s="56"/>
    </row>
    <row r="43" spans="1:8" s="10" customFormat="1" ht="12.75">
      <c r="A43" s="59" t="s">
        <v>4</v>
      </c>
      <c r="H43" s="66">
        <f>SUM(H40:H42)</f>
        <v>3.4185000000000003</v>
      </c>
    </row>
    <row r="44" spans="1:8" ht="12.75">
      <c r="A44" s="55"/>
      <c r="H44" s="56"/>
    </row>
    <row r="45" spans="1:8" s="10" customFormat="1" ht="12.75">
      <c r="A45" s="59" t="s">
        <v>27</v>
      </c>
      <c r="G45" s="10">
        <v>10</v>
      </c>
      <c r="H45" s="66">
        <f>H43*G45/100</f>
        <v>0.34185000000000004</v>
      </c>
    </row>
    <row r="46" spans="1:8" ht="12.75">
      <c r="A46" s="55"/>
      <c r="H46" s="56"/>
    </row>
    <row r="47" spans="1:8" s="10" customFormat="1" ht="12.75">
      <c r="A47" s="59" t="s">
        <v>28</v>
      </c>
      <c r="F47" s="67">
        <v>1</v>
      </c>
      <c r="G47" s="67">
        <v>2</v>
      </c>
      <c r="H47" s="66">
        <f>F47*G47</f>
        <v>2</v>
      </c>
    </row>
    <row r="48" spans="1:8" s="10" customFormat="1" ht="12.75">
      <c r="A48" s="59" t="s">
        <v>29</v>
      </c>
      <c r="G48" s="10">
        <v>10</v>
      </c>
      <c r="H48" s="66">
        <f>(H47)*G48/100</f>
        <v>0.2</v>
      </c>
    </row>
    <row r="49" spans="1:8" ht="12.75">
      <c r="A49" s="55"/>
      <c r="H49" s="56"/>
    </row>
    <row r="50" spans="1:8" s="10" customFormat="1" ht="12.75">
      <c r="A50" s="59" t="s">
        <v>30</v>
      </c>
      <c r="H50" s="60"/>
    </row>
    <row r="51" spans="1:8" ht="12.75">
      <c r="A51" s="71" t="s">
        <v>38</v>
      </c>
      <c r="B51" s="69"/>
      <c r="C51" s="69">
        <v>1</v>
      </c>
      <c r="D51" s="69"/>
      <c r="E51" s="69">
        <v>2.5</v>
      </c>
      <c r="F51" s="69"/>
      <c r="G51" s="70">
        <f>C51+F51</f>
        <v>1</v>
      </c>
      <c r="H51" s="65">
        <f>E51*G51</f>
        <v>2.5</v>
      </c>
    </row>
    <row r="52" spans="1:8" ht="12.75">
      <c r="A52" s="71"/>
      <c r="B52" s="69"/>
      <c r="C52" s="69"/>
      <c r="D52" s="69"/>
      <c r="E52" s="69"/>
      <c r="F52" s="69"/>
      <c r="G52" s="70">
        <f>C52+F52</f>
        <v>0</v>
      </c>
      <c r="H52" s="65">
        <f>E52*G52</f>
        <v>0</v>
      </c>
    </row>
    <row r="53" spans="1:8" ht="12.75">
      <c r="A53" s="71"/>
      <c r="B53" s="69"/>
      <c r="C53" s="69"/>
      <c r="D53" s="69"/>
      <c r="E53" s="69"/>
      <c r="F53" s="69"/>
      <c r="G53" s="70">
        <f>C53+F53</f>
        <v>0</v>
      </c>
      <c r="H53" s="65">
        <f>E53*G53</f>
        <v>0</v>
      </c>
    </row>
    <row r="54" spans="1:8" ht="12.75">
      <c r="A54" s="55"/>
      <c r="H54" s="56"/>
    </row>
    <row r="55" spans="1:8" s="10" customFormat="1" ht="12.75">
      <c r="A55" s="59" t="s">
        <v>32</v>
      </c>
      <c r="H55" s="66">
        <f>H43+H45+H47+H48+H51+H52+H53</f>
        <v>8.460350000000002</v>
      </c>
    </row>
    <row r="56" spans="1:8" ht="12.75">
      <c r="A56" s="55"/>
      <c r="H56" s="56"/>
    </row>
    <row r="57" spans="1:8" s="10" customFormat="1" ht="12.75">
      <c r="A57" s="59" t="s">
        <v>33</v>
      </c>
      <c r="G57" s="10">
        <v>15</v>
      </c>
      <c r="H57" s="66">
        <f>H55*G57/100</f>
        <v>1.2690525000000001</v>
      </c>
    </row>
    <row r="58" spans="1:8" ht="12.75">
      <c r="A58" s="55"/>
      <c r="H58" s="56"/>
    </row>
    <row r="59" spans="1:8" s="10" customFormat="1" ht="12.75">
      <c r="A59" s="59" t="s">
        <v>34</v>
      </c>
      <c r="H59" s="66">
        <f>H55+H57</f>
        <v>9.729402500000003</v>
      </c>
    </row>
    <row r="60" spans="1:8" ht="12.75">
      <c r="A60" s="32"/>
      <c r="B60" s="51"/>
      <c r="C60" s="51"/>
      <c r="D60" s="51"/>
      <c r="E60" s="51"/>
      <c r="F60" s="51"/>
      <c r="G60" s="51"/>
      <c r="H60" s="33"/>
    </row>
    <row r="61" spans="1:8" ht="12.75">
      <c r="A61" s="41"/>
      <c r="B61" s="74"/>
      <c r="C61" s="74"/>
      <c r="D61" s="74"/>
      <c r="E61" s="74"/>
      <c r="F61" s="74"/>
      <c r="G61" s="74"/>
      <c r="H61" s="42"/>
    </row>
    <row r="62" spans="1:8" ht="12.75">
      <c r="A62" s="55"/>
      <c r="H62" s="56"/>
    </row>
    <row r="63" spans="1:8" s="29" customFormat="1" ht="15.75">
      <c r="A63" s="75" t="s">
        <v>12</v>
      </c>
      <c r="B63" s="29" t="s">
        <v>39</v>
      </c>
      <c r="H63" s="76"/>
    </row>
    <row r="64" spans="1:8" ht="12.75">
      <c r="A64" s="55"/>
      <c r="H64" s="56"/>
    </row>
    <row r="65" spans="1:8" s="10" customFormat="1" ht="12.75">
      <c r="A65" s="59" t="s">
        <v>14</v>
      </c>
      <c r="H65" s="60"/>
    </row>
    <row r="66" spans="1:8" ht="12.75">
      <c r="A66" s="55"/>
      <c r="H66" s="56"/>
    </row>
    <row r="67" spans="1:8" s="10" customFormat="1" ht="12.75">
      <c r="A67" s="61" t="s">
        <v>15</v>
      </c>
      <c r="B67" s="62" t="s">
        <v>16</v>
      </c>
      <c r="C67" s="62" t="s">
        <v>2</v>
      </c>
      <c r="D67" s="62" t="s">
        <v>17</v>
      </c>
      <c r="E67" s="62" t="s">
        <v>3</v>
      </c>
      <c r="F67" s="62" t="s">
        <v>18</v>
      </c>
      <c r="G67" s="62" t="s">
        <v>19</v>
      </c>
      <c r="H67" s="63" t="s">
        <v>20</v>
      </c>
    </row>
    <row r="68" spans="1:8" ht="12.75">
      <c r="A68" s="55" t="s">
        <v>36</v>
      </c>
      <c r="B68">
        <v>1</v>
      </c>
      <c r="C68" s="64">
        <v>0.0915</v>
      </c>
      <c r="D68" t="s">
        <v>22</v>
      </c>
      <c r="E68">
        <v>15</v>
      </c>
      <c r="F68" s="64"/>
      <c r="G68" s="64">
        <f>C68+F68</f>
        <v>0.0915</v>
      </c>
      <c r="H68" s="65">
        <f>E68*G68</f>
        <v>1.3725</v>
      </c>
    </row>
    <row r="69" spans="1:8" ht="12.75">
      <c r="A69" s="55" t="s">
        <v>37</v>
      </c>
      <c r="B69">
        <v>4</v>
      </c>
      <c r="C69" s="64">
        <v>1.364</v>
      </c>
      <c r="D69" t="s">
        <v>24</v>
      </c>
      <c r="E69">
        <v>1.5</v>
      </c>
      <c r="F69" s="64"/>
      <c r="G69" s="64">
        <f>C69+F69</f>
        <v>1.364</v>
      </c>
      <c r="H69" s="65">
        <f>E69*G69</f>
        <v>2.0460000000000003</v>
      </c>
    </row>
    <row r="70" spans="1:8" ht="12.75">
      <c r="A70" s="55"/>
      <c r="H70" s="56"/>
    </row>
    <row r="71" spans="1:8" s="10" customFormat="1" ht="12.75">
      <c r="A71" s="59" t="s">
        <v>4</v>
      </c>
      <c r="H71" s="66">
        <f>SUM(H68:H70)</f>
        <v>3.4185000000000003</v>
      </c>
    </row>
    <row r="72" spans="1:8" ht="12.75">
      <c r="A72" s="55"/>
      <c r="H72" s="56"/>
    </row>
    <row r="73" spans="1:8" s="10" customFormat="1" ht="12.75">
      <c r="A73" s="59" t="s">
        <v>27</v>
      </c>
      <c r="G73" s="10">
        <v>10</v>
      </c>
      <c r="H73" s="66">
        <f>H71*G73/100</f>
        <v>0.34185000000000004</v>
      </c>
    </row>
    <row r="74" spans="1:8" ht="12.75">
      <c r="A74" s="55"/>
      <c r="H74" s="56"/>
    </row>
    <row r="75" spans="1:8" s="10" customFormat="1" ht="12.75">
      <c r="A75" s="59" t="s">
        <v>28</v>
      </c>
      <c r="F75" s="67">
        <v>1</v>
      </c>
      <c r="G75" s="67">
        <v>2</v>
      </c>
      <c r="H75" s="66">
        <f>F75*G75</f>
        <v>2</v>
      </c>
    </row>
    <row r="76" spans="1:8" s="10" customFormat="1" ht="12.75">
      <c r="A76" s="59" t="s">
        <v>29</v>
      </c>
      <c r="G76" s="10">
        <v>10</v>
      </c>
      <c r="H76" s="66">
        <f>(H75)*G76/100</f>
        <v>0.2</v>
      </c>
    </row>
    <row r="77" spans="1:8" ht="12.75">
      <c r="A77" s="55"/>
      <c r="H77" s="56"/>
    </row>
    <row r="78" spans="1:8" s="10" customFormat="1" ht="12.75">
      <c r="A78" s="59" t="s">
        <v>30</v>
      </c>
      <c r="H78" s="60"/>
    </row>
    <row r="79" spans="1:8" ht="12.75">
      <c r="A79" s="68" t="s">
        <v>38</v>
      </c>
      <c r="B79" s="69"/>
      <c r="C79" s="69">
        <v>1</v>
      </c>
      <c r="D79" s="69"/>
      <c r="E79" s="69">
        <v>2.5</v>
      </c>
      <c r="F79" s="69"/>
      <c r="G79" s="70">
        <f>C79+F79</f>
        <v>1</v>
      </c>
      <c r="H79" s="65">
        <f>E79*G79</f>
        <v>2.5</v>
      </c>
    </row>
    <row r="80" spans="1:8" ht="12.75">
      <c r="A80" s="71"/>
      <c r="B80" s="69"/>
      <c r="C80" s="69"/>
      <c r="D80" s="69"/>
      <c r="E80" s="69"/>
      <c r="F80" s="69"/>
      <c r="G80" s="70">
        <f>C80+F80</f>
        <v>0</v>
      </c>
      <c r="H80" s="65">
        <f>E80*G80</f>
        <v>0</v>
      </c>
    </row>
    <row r="81" spans="1:8" ht="12.75">
      <c r="A81" s="71"/>
      <c r="B81" s="69"/>
      <c r="C81" s="69"/>
      <c r="D81" s="69"/>
      <c r="E81" s="69"/>
      <c r="F81" s="69"/>
      <c r="G81" s="70">
        <f>C81+F81</f>
        <v>0</v>
      </c>
      <c r="H81" s="65">
        <f>E81*G81</f>
        <v>0</v>
      </c>
    </row>
    <row r="82" spans="1:8" ht="12.75">
      <c r="A82" s="55"/>
      <c r="H82" s="56"/>
    </row>
    <row r="83" spans="1:8" s="10" customFormat="1" ht="12.75">
      <c r="A83" s="59" t="s">
        <v>32</v>
      </c>
      <c r="H83" s="66">
        <f>H71+H73+H75+H76+H79+H80+H81</f>
        <v>8.460350000000002</v>
      </c>
    </row>
    <row r="84" spans="1:8" ht="12.75">
      <c r="A84" s="55"/>
      <c r="H84" s="56"/>
    </row>
    <row r="85" spans="1:8" s="10" customFormat="1" ht="12.75">
      <c r="A85" s="59" t="s">
        <v>33</v>
      </c>
      <c r="G85" s="10">
        <v>15</v>
      </c>
      <c r="H85" s="66">
        <f>H83*G85/100</f>
        <v>1.2690525000000001</v>
      </c>
    </row>
    <row r="86" spans="1:8" ht="12.75">
      <c r="A86" s="55"/>
      <c r="H86" s="56"/>
    </row>
    <row r="87" spans="1:8" s="10" customFormat="1" ht="12.75">
      <c r="A87" s="59" t="s">
        <v>34</v>
      </c>
      <c r="H87" s="66">
        <f>H83+H85</f>
        <v>9.729402500000003</v>
      </c>
    </row>
    <row r="88" spans="1:8" ht="12.75">
      <c r="A88" s="32"/>
      <c r="B88" s="51"/>
      <c r="C88" s="51"/>
      <c r="D88" s="51"/>
      <c r="E88" s="51"/>
      <c r="F88" s="51"/>
      <c r="G88" s="51"/>
      <c r="H88" s="33"/>
    </row>
    <row r="89" spans="1:8" ht="12.75">
      <c r="A89" s="41"/>
      <c r="B89" s="74"/>
      <c r="C89" s="74"/>
      <c r="D89" s="74"/>
      <c r="E89" s="74"/>
      <c r="F89" s="74"/>
      <c r="G89" s="74"/>
      <c r="H89" s="42"/>
    </row>
    <row r="90" spans="1:8" ht="12.75">
      <c r="A90" s="55"/>
      <c r="H90" s="56"/>
    </row>
    <row r="91" spans="1:8" s="29" customFormat="1" ht="15.75">
      <c r="A91" s="75" t="s">
        <v>12</v>
      </c>
      <c r="B91" s="29" t="s">
        <v>40</v>
      </c>
      <c r="H91" s="76"/>
    </row>
    <row r="92" spans="1:8" ht="12.75">
      <c r="A92" s="55"/>
      <c r="H92" s="56"/>
    </row>
    <row r="93" spans="1:8" s="10" customFormat="1" ht="12.75">
      <c r="A93" s="59" t="s">
        <v>14</v>
      </c>
      <c r="H93" s="60"/>
    </row>
    <row r="94" spans="1:8" ht="12.75">
      <c r="A94" s="55"/>
      <c r="H94" s="56"/>
    </row>
    <row r="95" spans="1:8" s="10" customFormat="1" ht="12.75">
      <c r="A95" s="61" t="s">
        <v>15</v>
      </c>
      <c r="B95" s="62" t="s">
        <v>16</v>
      </c>
      <c r="C95" s="62" t="s">
        <v>2</v>
      </c>
      <c r="D95" s="62" t="s">
        <v>17</v>
      </c>
      <c r="E95" s="62" t="s">
        <v>3</v>
      </c>
      <c r="F95" s="62" t="s">
        <v>18</v>
      </c>
      <c r="G95" s="62" t="s">
        <v>19</v>
      </c>
      <c r="H95" s="63" t="s">
        <v>20</v>
      </c>
    </row>
    <row r="96" spans="1:8" ht="12.75">
      <c r="A96" s="55" t="s">
        <v>36</v>
      </c>
      <c r="B96">
        <v>1</v>
      </c>
      <c r="C96" s="64">
        <v>0.0915</v>
      </c>
      <c r="D96" t="s">
        <v>22</v>
      </c>
      <c r="E96">
        <v>15</v>
      </c>
      <c r="F96" s="64"/>
      <c r="G96" s="64">
        <f>C96+F96</f>
        <v>0.0915</v>
      </c>
      <c r="H96" s="65">
        <f>E96*G96</f>
        <v>1.3725</v>
      </c>
    </row>
    <row r="97" spans="1:8" ht="12.75">
      <c r="A97" s="55" t="s">
        <v>37</v>
      </c>
      <c r="B97">
        <v>4</v>
      </c>
      <c r="C97" s="64">
        <v>1.364</v>
      </c>
      <c r="D97" t="s">
        <v>24</v>
      </c>
      <c r="E97">
        <v>1.5</v>
      </c>
      <c r="F97" s="64"/>
      <c r="G97" s="64">
        <f>C97+F97</f>
        <v>1.364</v>
      </c>
      <c r="H97" s="65">
        <f>E97*G97</f>
        <v>2.0460000000000003</v>
      </c>
    </row>
    <row r="98" spans="1:8" ht="12.75">
      <c r="A98" s="55"/>
      <c r="H98" s="56"/>
    </row>
    <row r="99" spans="1:8" s="10" customFormat="1" ht="12.75">
      <c r="A99" s="59" t="s">
        <v>4</v>
      </c>
      <c r="H99" s="66">
        <f>SUM(H96:H98)</f>
        <v>3.4185000000000003</v>
      </c>
    </row>
    <row r="100" spans="1:8" ht="12.75">
      <c r="A100" s="55"/>
      <c r="H100" s="56"/>
    </row>
    <row r="101" spans="1:8" s="10" customFormat="1" ht="12.75">
      <c r="A101" s="59" t="s">
        <v>27</v>
      </c>
      <c r="G101" s="10">
        <v>10</v>
      </c>
      <c r="H101" s="66">
        <f>H99*G101/100</f>
        <v>0.34185000000000004</v>
      </c>
    </row>
    <row r="102" spans="1:8" ht="12.75">
      <c r="A102" s="55"/>
      <c r="H102" s="56"/>
    </row>
    <row r="103" spans="1:8" s="10" customFormat="1" ht="12.75">
      <c r="A103" s="59" t="s">
        <v>28</v>
      </c>
      <c r="F103" s="67">
        <v>1</v>
      </c>
      <c r="G103" s="67">
        <v>2</v>
      </c>
      <c r="H103" s="66">
        <f>F103*G103</f>
        <v>2</v>
      </c>
    </row>
    <row r="104" spans="1:8" s="10" customFormat="1" ht="12.75">
      <c r="A104" s="59" t="s">
        <v>29</v>
      </c>
      <c r="G104" s="10">
        <v>10</v>
      </c>
      <c r="H104" s="66">
        <f>(H103)*G104/100</f>
        <v>0.2</v>
      </c>
    </row>
    <row r="105" spans="1:8" ht="12.75">
      <c r="A105" s="55"/>
      <c r="H105" s="56"/>
    </row>
    <row r="106" spans="1:8" s="10" customFormat="1" ht="12.75">
      <c r="A106" s="59" t="s">
        <v>30</v>
      </c>
      <c r="H106" s="60"/>
    </row>
    <row r="107" spans="1:8" ht="12.75">
      <c r="A107" s="68" t="s">
        <v>38</v>
      </c>
      <c r="B107" s="69"/>
      <c r="C107" s="69">
        <v>1</v>
      </c>
      <c r="D107" s="69"/>
      <c r="E107" s="69">
        <v>2.5</v>
      </c>
      <c r="F107" s="69"/>
      <c r="G107" s="70">
        <f>C107+F107</f>
        <v>1</v>
      </c>
      <c r="H107" s="65">
        <f>E107*G107</f>
        <v>2.5</v>
      </c>
    </row>
    <row r="108" spans="1:8" ht="12.75">
      <c r="A108" s="71"/>
      <c r="B108" s="69"/>
      <c r="C108" s="69"/>
      <c r="D108" s="69"/>
      <c r="E108" s="69"/>
      <c r="F108" s="69"/>
      <c r="G108" s="70">
        <f>C108+F108</f>
        <v>0</v>
      </c>
      <c r="H108" s="65">
        <f>E108*G108</f>
        <v>0</v>
      </c>
    </row>
    <row r="109" spans="1:8" ht="12.75">
      <c r="A109" s="71"/>
      <c r="B109" s="69"/>
      <c r="C109" s="69"/>
      <c r="D109" s="69"/>
      <c r="E109" s="69"/>
      <c r="F109" s="69"/>
      <c r="G109" s="70">
        <f>C109+F109</f>
        <v>0</v>
      </c>
      <c r="H109" s="65">
        <f>E109*G109</f>
        <v>0</v>
      </c>
    </row>
    <row r="110" spans="1:8" ht="12.75">
      <c r="A110" s="55"/>
      <c r="H110" s="56"/>
    </row>
    <row r="111" spans="1:8" s="10" customFormat="1" ht="12.75">
      <c r="A111" s="59" t="s">
        <v>32</v>
      </c>
      <c r="H111" s="66">
        <f>H99+H101+H103+H104+H107+H108+H109</f>
        <v>8.460350000000002</v>
      </c>
    </row>
    <row r="112" spans="1:8" ht="12.75">
      <c r="A112" s="55"/>
      <c r="H112" s="56"/>
    </row>
    <row r="113" spans="1:8" s="10" customFormat="1" ht="12.75">
      <c r="A113" s="59" t="s">
        <v>33</v>
      </c>
      <c r="G113" s="10">
        <v>15</v>
      </c>
      <c r="H113" s="66">
        <f>H111*G113/100</f>
        <v>1.2690525000000001</v>
      </c>
    </row>
    <row r="114" spans="1:8" ht="12.75">
      <c r="A114" s="55"/>
      <c r="H114" s="56"/>
    </row>
    <row r="115" spans="1:8" s="10" customFormat="1" ht="12.75">
      <c r="A115" s="59" t="s">
        <v>34</v>
      </c>
      <c r="H115" s="66">
        <f>H111+H113</f>
        <v>9.729402500000003</v>
      </c>
    </row>
    <row r="116" spans="1:8" ht="12.75">
      <c r="A116" s="32"/>
      <c r="B116" s="51"/>
      <c r="C116" s="51"/>
      <c r="D116" s="51"/>
      <c r="E116" s="51"/>
      <c r="F116" s="51"/>
      <c r="G116" s="51"/>
      <c r="H116" s="33"/>
    </row>
    <row r="117" spans="1:8" ht="12.75">
      <c r="A117" s="41"/>
      <c r="B117" s="74"/>
      <c r="C117" s="74"/>
      <c r="D117" s="74"/>
      <c r="E117" s="74"/>
      <c r="F117" s="74"/>
      <c r="G117" s="74"/>
      <c r="H117" s="42"/>
    </row>
    <row r="118" spans="1:8" ht="12.75">
      <c r="A118" s="55"/>
      <c r="H118" s="56"/>
    </row>
    <row r="119" spans="1:8" s="29" customFormat="1" ht="15.75">
      <c r="A119" s="75" t="s">
        <v>12</v>
      </c>
      <c r="B119" s="29" t="s">
        <v>41</v>
      </c>
      <c r="H119" s="76"/>
    </row>
    <row r="120" spans="1:8" ht="12.75">
      <c r="A120" s="55"/>
      <c r="H120" s="56"/>
    </row>
    <row r="121" spans="1:8" s="10" customFormat="1" ht="12.75">
      <c r="A121" s="59" t="s">
        <v>14</v>
      </c>
      <c r="H121" s="60"/>
    </row>
    <row r="122" spans="1:8" ht="12.75">
      <c r="A122" s="55"/>
      <c r="H122" s="56"/>
    </row>
    <row r="123" spans="1:8" s="10" customFormat="1" ht="12.75">
      <c r="A123" s="61" t="s">
        <v>15</v>
      </c>
      <c r="B123" s="62" t="s">
        <v>16</v>
      </c>
      <c r="C123" s="62" t="s">
        <v>2</v>
      </c>
      <c r="D123" s="62" t="s">
        <v>17</v>
      </c>
      <c r="E123" s="62" t="s">
        <v>3</v>
      </c>
      <c r="F123" s="62" t="s">
        <v>18</v>
      </c>
      <c r="G123" s="62" t="s">
        <v>19</v>
      </c>
      <c r="H123" s="63" t="s">
        <v>20</v>
      </c>
    </row>
    <row r="124" spans="1:8" ht="12.75">
      <c r="A124" s="55" t="s">
        <v>36</v>
      </c>
      <c r="B124">
        <v>1</v>
      </c>
      <c r="C124" s="64">
        <v>0.5694</v>
      </c>
      <c r="D124" t="s">
        <v>22</v>
      </c>
      <c r="E124">
        <v>15</v>
      </c>
      <c r="F124" s="64"/>
      <c r="G124" s="64">
        <f>C124+F124</f>
        <v>0.5694</v>
      </c>
      <c r="H124" s="65">
        <f>E124*G124</f>
        <v>8.541</v>
      </c>
    </row>
    <row r="125" spans="1:8" ht="12.75">
      <c r="A125" s="55" t="s">
        <v>37</v>
      </c>
      <c r="B125">
        <v>4</v>
      </c>
      <c r="C125" s="64">
        <v>3.14</v>
      </c>
      <c r="D125" t="s">
        <v>24</v>
      </c>
      <c r="E125">
        <v>1.5</v>
      </c>
      <c r="F125" s="64"/>
      <c r="G125" s="64">
        <f>C125+F125</f>
        <v>3.14</v>
      </c>
      <c r="H125" s="65">
        <f>E125*G125</f>
        <v>4.71</v>
      </c>
    </row>
    <row r="126" spans="1:8" ht="12.75">
      <c r="A126" s="55"/>
      <c r="H126" s="56"/>
    </row>
    <row r="127" spans="1:8" s="10" customFormat="1" ht="12.75">
      <c r="A127" s="59" t="s">
        <v>4</v>
      </c>
      <c r="H127" s="66">
        <f>SUM(H124:H126)</f>
        <v>13.251000000000001</v>
      </c>
    </row>
    <row r="128" spans="1:8" ht="12.75">
      <c r="A128" s="55"/>
      <c r="H128" s="56"/>
    </row>
    <row r="129" spans="1:8" s="10" customFormat="1" ht="12.75">
      <c r="A129" s="59" t="s">
        <v>27</v>
      </c>
      <c r="G129" s="10">
        <v>10</v>
      </c>
      <c r="H129" s="66">
        <f>H127*G129/100</f>
        <v>1.3251000000000002</v>
      </c>
    </row>
    <row r="130" spans="1:8" ht="12.75">
      <c r="A130" s="55"/>
      <c r="H130" s="56"/>
    </row>
    <row r="131" spans="1:8" s="10" customFormat="1" ht="12.75">
      <c r="A131" s="59" t="s">
        <v>28</v>
      </c>
      <c r="F131" s="67">
        <v>1</v>
      </c>
      <c r="G131" s="67">
        <v>2</v>
      </c>
      <c r="H131" s="66">
        <f>F131*G131</f>
        <v>2</v>
      </c>
    </row>
    <row r="132" spans="1:8" s="10" customFormat="1" ht="12.75">
      <c r="A132" s="59" t="s">
        <v>29</v>
      </c>
      <c r="G132" s="10">
        <v>10</v>
      </c>
      <c r="H132" s="66">
        <f>(H131)*G132/100</f>
        <v>0.2</v>
      </c>
    </row>
    <row r="133" spans="1:8" ht="12.75">
      <c r="A133" s="55"/>
      <c r="H133" s="56"/>
    </row>
    <row r="134" spans="1:8" s="10" customFormat="1" ht="12.75">
      <c r="A134" s="59" t="s">
        <v>30</v>
      </c>
      <c r="H134" s="60"/>
    </row>
    <row r="135" spans="1:8" ht="12.75">
      <c r="A135" s="68" t="s">
        <v>38</v>
      </c>
      <c r="B135" s="69"/>
      <c r="C135" s="69">
        <v>2</v>
      </c>
      <c r="D135" s="69"/>
      <c r="E135" s="69">
        <v>12</v>
      </c>
      <c r="F135" s="69"/>
      <c r="G135" s="70">
        <f>C135+F135</f>
        <v>2</v>
      </c>
      <c r="H135" s="65">
        <f>E135*G135</f>
        <v>24</v>
      </c>
    </row>
    <row r="136" spans="1:8" ht="12.75">
      <c r="A136" s="71"/>
      <c r="B136" s="69"/>
      <c r="C136" s="69"/>
      <c r="D136" s="69"/>
      <c r="E136" s="69"/>
      <c r="F136" s="69"/>
      <c r="G136" s="70">
        <f>C136+F136</f>
        <v>0</v>
      </c>
      <c r="H136" s="65">
        <f>E136*G136</f>
        <v>0</v>
      </c>
    </row>
    <row r="137" spans="1:8" ht="12.75">
      <c r="A137" s="71"/>
      <c r="B137" s="69"/>
      <c r="C137" s="69"/>
      <c r="D137" s="69"/>
      <c r="E137" s="69"/>
      <c r="F137" s="69"/>
      <c r="G137" s="70">
        <f>C137+F137</f>
        <v>0</v>
      </c>
      <c r="H137" s="65">
        <f>E137*G137</f>
        <v>0</v>
      </c>
    </row>
    <row r="138" spans="1:8" ht="12.75">
      <c r="A138" s="55"/>
      <c r="H138" s="56"/>
    </row>
    <row r="139" spans="1:8" s="10" customFormat="1" ht="12.75">
      <c r="A139" s="59" t="s">
        <v>32</v>
      </c>
      <c r="H139" s="66">
        <f>H127+H129+H131+H132+H135+H136+H137</f>
        <v>40.7761</v>
      </c>
    </row>
    <row r="140" spans="1:8" ht="12.75">
      <c r="A140" s="55"/>
      <c r="H140" s="56"/>
    </row>
    <row r="141" spans="1:8" s="10" customFormat="1" ht="12.75">
      <c r="A141" s="59" t="s">
        <v>33</v>
      </c>
      <c r="G141" s="10">
        <v>15</v>
      </c>
      <c r="H141" s="66">
        <f>H139*G141/100</f>
        <v>6.116415</v>
      </c>
    </row>
    <row r="142" spans="1:8" ht="12.75">
      <c r="A142" s="55"/>
      <c r="H142" s="56"/>
    </row>
    <row r="143" spans="1:8" s="10" customFormat="1" ht="12.75">
      <c r="A143" s="59" t="s">
        <v>34</v>
      </c>
      <c r="H143" s="66">
        <f>H139+H141</f>
        <v>46.892515</v>
      </c>
    </row>
    <row r="144" spans="1:8" ht="12.75">
      <c r="A144" s="55"/>
      <c r="H144" s="56"/>
    </row>
    <row r="145" spans="1:8" ht="12.75">
      <c r="A145" s="32"/>
      <c r="B145" s="51"/>
      <c r="C145" s="51"/>
      <c r="D145" s="51"/>
      <c r="E145" s="51"/>
      <c r="F145" s="51"/>
      <c r="G145" s="51"/>
      <c r="H145" s="33"/>
    </row>
    <row r="146" spans="1:8" ht="12.75">
      <c r="A146" s="77"/>
      <c r="B146" s="78"/>
      <c r="C146" s="78"/>
      <c r="D146" s="78"/>
      <c r="E146" s="78"/>
      <c r="F146" s="78"/>
      <c r="G146" s="78"/>
      <c r="H146" s="79"/>
    </row>
    <row r="147" spans="1:8" s="29" customFormat="1" ht="15.75">
      <c r="A147" s="80" t="s">
        <v>12</v>
      </c>
      <c r="B147" s="29" t="s">
        <v>42</v>
      </c>
      <c r="H147" s="81"/>
    </row>
    <row r="148" spans="1:8" ht="12.75">
      <c r="A148" s="82"/>
      <c r="H148" s="83"/>
    </row>
    <row r="149" spans="1:8" s="10" customFormat="1" ht="12.75">
      <c r="A149" s="84" t="s">
        <v>14</v>
      </c>
      <c r="H149" s="85"/>
    </row>
    <row r="150" spans="1:8" ht="12.75">
      <c r="A150" s="82"/>
      <c r="H150" s="83"/>
    </row>
    <row r="151" spans="1:8" s="10" customFormat="1" ht="12.75">
      <c r="A151" s="86" t="s">
        <v>15</v>
      </c>
      <c r="B151" s="62" t="s">
        <v>16</v>
      </c>
      <c r="C151" s="62" t="s">
        <v>2</v>
      </c>
      <c r="D151" s="62" t="s">
        <v>17</v>
      </c>
      <c r="E151" s="62" t="s">
        <v>3</v>
      </c>
      <c r="F151" s="62" t="s">
        <v>18</v>
      </c>
      <c r="G151" s="62" t="s">
        <v>19</v>
      </c>
      <c r="H151" s="87" t="s">
        <v>20</v>
      </c>
    </row>
    <row r="152" spans="1:8" ht="12.75">
      <c r="A152" s="82" t="s">
        <v>43</v>
      </c>
      <c r="B152">
        <v>4</v>
      </c>
      <c r="C152" s="64">
        <v>4</v>
      </c>
      <c r="D152" t="s">
        <v>26</v>
      </c>
      <c r="E152">
        <v>2</v>
      </c>
      <c r="F152" s="64">
        <v>0</v>
      </c>
      <c r="G152" s="64">
        <f>C152+F152</f>
        <v>4</v>
      </c>
      <c r="H152" s="88">
        <f>E152*G152</f>
        <v>8</v>
      </c>
    </row>
    <row r="153" spans="1:8" ht="12.75">
      <c r="A153" s="82"/>
      <c r="H153" s="83"/>
    </row>
    <row r="154" spans="1:8" s="10" customFormat="1" ht="12.75">
      <c r="A154" s="84" t="s">
        <v>4</v>
      </c>
      <c r="H154" s="89">
        <f>SUM(H152:H153)</f>
        <v>8</v>
      </c>
    </row>
    <row r="155" spans="1:8" ht="12.75">
      <c r="A155" s="82"/>
      <c r="H155" s="83"/>
    </row>
    <row r="156" spans="1:8" s="10" customFormat="1" ht="12.75">
      <c r="A156" s="84" t="s">
        <v>27</v>
      </c>
      <c r="G156" s="10">
        <v>10</v>
      </c>
      <c r="H156" s="89">
        <f>H154*G156/100</f>
        <v>0.8</v>
      </c>
    </row>
    <row r="157" spans="1:8" ht="12.75">
      <c r="A157" s="82"/>
      <c r="H157" s="83"/>
    </row>
    <row r="158" spans="1:8" s="10" customFormat="1" ht="12.75">
      <c r="A158" s="84" t="s">
        <v>28</v>
      </c>
      <c r="F158" s="67">
        <v>2</v>
      </c>
      <c r="G158" s="67">
        <v>2.5</v>
      </c>
      <c r="H158" s="89">
        <f>F158*G158</f>
        <v>5</v>
      </c>
    </row>
    <row r="159" spans="1:8" s="10" customFormat="1" ht="12.75">
      <c r="A159" s="84" t="s">
        <v>29</v>
      </c>
      <c r="G159" s="10">
        <v>10</v>
      </c>
      <c r="H159" s="89">
        <f>(H158)*G159/100</f>
        <v>0.5</v>
      </c>
    </row>
    <row r="160" spans="1:8" ht="12.75">
      <c r="A160" s="82"/>
      <c r="H160" s="83"/>
    </row>
    <row r="161" spans="1:8" s="10" customFormat="1" ht="12.75">
      <c r="A161" s="84" t="s">
        <v>30</v>
      </c>
      <c r="H161" s="85"/>
    </row>
    <row r="162" spans="1:8" ht="12.75">
      <c r="A162" s="90" t="s">
        <v>31</v>
      </c>
      <c r="B162" s="69"/>
      <c r="C162" s="69">
        <v>4</v>
      </c>
      <c r="D162" s="69"/>
      <c r="E162" s="69">
        <v>0.5</v>
      </c>
      <c r="F162" s="69"/>
      <c r="G162" s="70">
        <f>C162+F162</f>
        <v>4</v>
      </c>
      <c r="H162" s="88">
        <f>E162*G162</f>
        <v>2</v>
      </c>
    </row>
    <row r="163" spans="1:8" ht="12.75">
      <c r="A163" s="91"/>
      <c r="B163" s="69"/>
      <c r="C163" s="69"/>
      <c r="D163" s="69"/>
      <c r="E163" s="69"/>
      <c r="F163" s="69"/>
      <c r="G163" s="70">
        <f>C163+F163</f>
        <v>0</v>
      </c>
      <c r="H163" s="88">
        <f>E163*G163</f>
        <v>0</v>
      </c>
    </row>
    <row r="164" spans="1:8" ht="12.75">
      <c r="A164" s="91"/>
      <c r="B164" s="69"/>
      <c r="C164" s="69"/>
      <c r="D164" s="69"/>
      <c r="E164" s="69"/>
      <c r="F164" s="69"/>
      <c r="G164" s="70">
        <f>C164+F164</f>
        <v>0</v>
      </c>
      <c r="H164" s="88">
        <f>E164*G164</f>
        <v>0</v>
      </c>
    </row>
    <row r="165" spans="1:8" ht="12.75">
      <c r="A165" s="82"/>
      <c r="H165" s="83"/>
    </row>
    <row r="166" spans="1:8" s="10" customFormat="1" ht="12.75">
      <c r="A166" s="84" t="s">
        <v>32</v>
      </c>
      <c r="H166" s="89">
        <f>H154+H156+H158+H159+H162+H163+H164</f>
        <v>16.3</v>
      </c>
    </row>
    <row r="167" spans="1:8" ht="12.75">
      <c r="A167" s="82"/>
      <c r="H167" s="83"/>
    </row>
    <row r="168" spans="1:8" s="10" customFormat="1" ht="12.75">
      <c r="A168" s="84" t="s">
        <v>33</v>
      </c>
      <c r="G168" s="10">
        <v>15</v>
      </c>
      <c r="H168" s="89">
        <f>H166*G168/100</f>
        <v>2.445</v>
      </c>
    </row>
    <row r="169" spans="1:8" ht="12.75">
      <c r="A169" s="82"/>
      <c r="H169" s="83"/>
    </row>
    <row r="170" spans="1:8" s="10" customFormat="1" ht="12.75">
      <c r="A170" s="92" t="s">
        <v>34</v>
      </c>
      <c r="B170" s="93"/>
      <c r="C170" s="93"/>
      <c r="D170" s="93"/>
      <c r="E170" s="93"/>
      <c r="F170" s="93"/>
      <c r="G170" s="93"/>
      <c r="H170" s="94">
        <f>H166+H168</f>
        <v>18.745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nina</cp:lastModifiedBy>
  <dcterms:modified xsi:type="dcterms:W3CDTF">2010-06-28T23:26:41Z</dcterms:modified>
  <cp:category/>
  <cp:version/>
  <cp:contentType/>
  <cp:contentStatus/>
</cp:coreProperties>
</file>